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univpr-my.sharepoint.com/personal/alfonso_russo_unipr_it/Documents/Desktop/"/>
    </mc:Choice>
  </mc:AlternateContent>
  <xr:revisionPtr revIDLastSave="1" documentId="13_ncr:1_{317B664D-7109-4751-AD06-0C416FE77C84}" xr6:coauthVersionLast="47" xr6:coauthVersionMax="47" xr10:uidLastSave="{BA6C5BE8-64A9-46EA-8365-D61EB150ADA3}"/>
  <bookViews>
    <workbookView xWindow="-108" yWindow="-108" windowWidth="23256" windowHeight="12576" activeTab="1" xr2:uid="{F88659C2-5A3B-495C-9FE9-C238433A8D7B}"/>
  </bookViews>
  <sheets>
    <sheet name="Istruzioni di compilazione" sheetId="15" r:id="rId1"/>
    <sheet name="PIANO ECON-FIN per tipologia " sheetId="10" r:id="rId2"/>
    <sheet name="PIANO ECON-FIN per L.A." sheetId="6" r:id="rId3"/>
    <sheet name="Capofila" sheetId="12" r:id="rId4"/>
    <sheet name="Partner A" sheetId="13" r:id="rId5"/>
    <sheet name="Parner B" sheetId="14" r:id="rId6"/>
    <sheet name="campi_predef" sheetId="8"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0" l="1"/>
  <c r="G11" i="10"/>
  <c r="D2" i="14" l="1"/>
  <c r="D2" i="13"/>
  <c r="D2" i="12"/>
  <c r="D9" i="12"/>
  <c r="D10" i="12" s="1"/>
  <c r="E8" i="10" s="1"/>
  <c r="C9" i="12"/>
  <c r="C10" i="12" s="1"/>
  <c r="D8" i="10" s="1"/>
  <c r="E8" i="12"/>
  <c r="F8" i="12" s="1"/>
  <c r="E7" i="12"/>
  <c r="E6" i="12"/>
  <c r="E5" i="12"/>
  <c r="E4" i="12"/>
  <c r="D9" i="14"/>
  <c r="D10" i="14" s="1"/>
  <c r="E10" i="10" s="1"/>
  <c r="C9" i="14"/>
  <c r="C10" i="14" s="1"/>
  <c r="D10" i="10" s="1"/>
  <c r="E8" i="14"/>
  <c r="F8" i="14" s="1"/>
  <c r="E7" i="14"/>
  <c r="E6" i="14"/>
  <c r="E5" i="14"/>
  <c r="E4" i="14"/>
  <c r="E5" i="13"/>
  <c r="E6" i="13"/>
  <c r="E7" i="13"/>
  <c r="E8" i="13"/>
  <c r="F8" i="13" s="1"/>
  <c r="E4" i="13"/>
  <c r="D9" i="13"/>
  <c r="D10" i="13" s="1"/>
  <c r="E9" i="10" s="1"/>
  <c r="C9" i="13"/>
  <c r="C10" i="13" s="1"/>
  <c r="E10" i="13" l="1"/>
  <c r="C19" i="10"/>
  <c r="D9" i="10"/>
  <c r="C15" i="10"/>
  <c r="C16" i="10"/>
  <c r="C17" i="10"/>
  <c r="C18" i="10"/>
  <c r="E10" i="12"/>
  <c r="E9" i="12"/>
  <c r="E10" i="14"/>
  <c r="E9" i="14"/>
  <c r="E9" i="13"/>
  <c r="C21" i="10" l="1"/>
  <c r="D17" i="10" s="1"/>
  <c r="D19" i="10"/>
  <c r="C20" i="10"/>
  <c r="F8" i="10"/>
  <c r="F9" i="10"/>
  <c r="F10" i="10"/>
  <c r="D11" i="10"/>
  <c r="E11" i="10"/>
  <c r="F11" i="10" l="1"/>
  <c r="H7" i="6"/>
  <c r="G10" i="6"/>
  <c r="H8" i="6"/>
  <c r="H9" i="6"/>
  <c r="D10" i="6"/>
  <c r="E10" i="6"/>
  <c r="F10" i="6"/>
  <c r="C10" i="6"/>
  <c r="G12" i="10" l="1"/>
  <c r="H10" i="6"/>
</calcChain>
</file>

<file path=xl/sharedStrings.xml><?xml version="1.0" encoding="utf-8"?>
<sst xmlns="http://schemas.openxmlformats.org/spreadsheetml/2006/main" count="98" uniqueCount="52">
  <si>
    <t>TOTALE per Partner</t>
  </si>
  <si>
    <t>Capofila</t>
  </si>
  <si>
    <t>Partner A</t>
  </si>
  <si>
    <t>Partner B</t>
  </si>
  <si>
    <t>TOTALE L.A.</t>
  </si>
  <si>
    <t>Dimensione impresa</t>
  </si>
  <si>
    <t>Micro o piccola impresa</t>
  </si>
  <si>
    <t>Media Impresa</t>
  </si>
  <si>
    <t>Grande Impresa</t>
  </si>
  <si>
    <t>Per Linea di attività si intende un gruppo di attività correlate all'interno di un progetto (anche denominate in genere "Work Package").</t>
  </si>
  <si>
    <t>TOTALE</t>
  </si>
  <si>
    <t>COSTI</t>
  </si>
  <si>
    <t>SS</t>
  </si>
  <si>
    <t>RI</t>
  </si>
  <si>
    <t>LINEA ATTIVITÀ /  WP 1</t>
  </si>
  <si>
    <t>LINEA ATTIVITÀ /  WP 2</t>
  </si>
  <si>
    <t>LINEA ATTIVITÀ /  WP 3</t>
  </si>
  <si>
    <t>LINEA ATTIVITÀ /  WP 4</t>
  </si>
  <si>
    <t>LINEA ATTIVITÀ /  WP n</t>
  </si>
  <si>
    <t>INSERIRE LOGHI PNRR   - allegato 9 Piano economico e finanziario</t>
  </si>
  <si>
    <t>Fare riferimento alla struttura del progetto, con la quale è necessario garantire la massima congruenza.</t>
  </si>
  <si>
    <t xml:space="preserve"> </t>
  </si>
  <si>
    <t>Personale  impiegato nelle attività</t>
  </si>
  <si>
    <t xml:space="preserve">Voce di costo </t>
  </si>
  <si>
    <t>materiali e licenze</t>
  </si>
  <si>
    <t>Ricerca contrattuale per attività tecnico-scientifiche di ricerca e/o sviluppo sperimentale, studi, progettazione e similari (max 35% dei costi totali)</t>
  </si>
  <si>
    <t>Costi per servizi di consulenza specialistica</t>
  </si>
  <si>
    <t>Costi amministrativi (max 10% del costo del personale)</t>
  </si>
  <si>
    <t xml:space="preserve">Spese generali supplementari di gestione (max 15% del costo del personale) </t>
  </si>
  <si>
    <t>Ricerca industriale</t>
  </si>
  <si>
    <t>sviluppo sperimentale</t>
  </si>
  <si>
    <t>Totale</t>
  </si>
  <si>
    <t>Esempi di calcolo progetti in collaborazione</t>
  </si>
  <si>
    <t>CAPOFILA</t>
  </si>
  <si>
    <t>PARTNER A</t>
  </si>
  <si>
    <t>PARTNER B</t>
  </si>
  <si>
    <t>Micro  o Piccola impresa</t>
  </si>
  <si>
    <t>Grande impresa</t>
  </si>
  <si>
    <t>di cui vincolo digital</t>
  </si>
  <si>
    <t>(a)</t>
  </si>
  <si>
    <t>% contributo</t>
  </si>
  <si>
    <t>(b)</t>
  </si>
  <si>
    <t>maggiorazione per dimensione</t>
  </si>
  <si>
    <t>(c)</t>
  </si>
  <si>
    <t>maggiorazione per collaborazione</t>
  </si>
  <si>
    <t>(d)</t>
  </si>
  <si>
    <t>Intensità massima</t>
  </si>
  <si>
    <t>Micro/Piccola impresa</t>
  </si>
  <si>
    <t>Sviluppo sperimentale</t>
  </si>
  <si>
    <t>Media impresa</t>
  </si>
  <si>
    <t>Materiali e licenze</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</si>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</sst>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xf numFmtId="0" fontId="0" fillId="0" borderId="0" xfId="0" applyAlignment="1">
      <alignment horizontal="left"/>
    </xf>
    <xf numFmtId="0" fontId="0" fillId="0" borderId="0" xfId="0" applyAlignment="1">
      <alignment horizontal="center" vertical="center"/>
    </xf>
    <xf numFmtId="44" fontId="0" fillId="0" borderId="0" xfId="1" applyFont="1" applyBorder="1"/>
    <xf numFmtId="44" fontId="0" fillId="0" borderId="0" xfId="1" applyFont="1" applyBorder="1" applyAlignment="1">
      <alignment horizontal="left"/>
    </xf>
    <xf numFmtId="44" fontId="2" fillId="0" borderId="0" xfId="1" applyFont="1" applyBorder="1"/>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right"/>
    </xf>
    <xf numFmtId="0" fontId="2" fillId="2" borderId="0" xfId="0" applyFont="1" applyFill="1" applyAlignment="1">
      <alignment horizontal="right"/>
    </xf>
    <xf numFmtId="9" fontId="0" fillId="0" borderId="0" xfId="2" applyFont="1"/>
    <xf numFmtId="0" fontId="0" fillId="0" borderId="0" xfId="0" applyAlignment="1">
      <alignment vertical="top"/>
    </xf>
    <xf numFmtId="0" fontId="0" fillId="0" borderId="0" xfId="0"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1" xfId="0" applyFont="1" applyFill="1" applyBorder="1" applyAlignment="1">
      <alignment horizontal="left" vertical="center"/>
    </xf>
    <xf numFmtId="0" fontId="0" fillId="0" borderId="5" xfId="0" applyBorder="1" applyAlignment="1">
      <alignment vertical="center"/>
    </xf>
    <xf numFmtId="0" fontId="0" fillId="0" borderId="1" xfId="0" applyBorder="1"/>
    <xf numFmtId="0" fontId="0" fillId="0" borderId="1" xfId="0" applyBorder="1" applyAlignment="1">
      <alignment wrapText="1"/>
    </xf>
    <xf numFmtId="164" fontId="0" fillId="0" borderId="1" xfId="0" applyNumberFormat="1" applyBorder="1"/>
    <xf numFmtId="164" fontId="0" fillId="4" borderId="1" xfId="1" applyNumberFormat="1" applyFont="1" applyFill="1" applyBorder="1"/>
    <xf numFmtId="164" fontId="0" fillId="4" borderId="1" xfId="0" applyNumberFormat="1" applyFill="1" applyBorder="1"/>
    <xf numFmtId="0" fontId="0" fillId="3" borderId="1" xfId="0" applyFill="1" applyBorder="1"/>
    <xf numFmtId="0" fontId="0" fillId="5" borderId="1" xfId="0" applyFill="1" applyBorder="1"/>
    <xf numFmtId="0" fontId="0" fillId="5" borderId="1" xfId="0" applyFill="1" applyBorder="1" applyAlignment="1">
      <alignment wrapText="1"/>
    </xf>
    <xf numFmtId="0" fontId="0" fillId="0" borderId="1" xfId="0" applyBorder="1" applyAlignment="1">
      <alignment horizontal="center"/>
    </xf>
    <xf numFmtId="44" fontId="0" fillId="4" borderId="2" xfId="1" applyFont="1" applyFill="1" applyBorder="1" applyAlignment="1">
      <alignment vertical="center"/>
    </xf>
    <xf numFmtId="44" fontId="0" fillId="4" borderId="1" xfId="1" applyFont="1" applyFill="1" applyBorder="1" applyAlignment="1">
      <alignment vertical="center"/>
    </xf>
    <xf numFmtId="44" fontId="0" fillId="4" borderId="6" xfId="1" applyFont="1" applyFill="1" applyBorder="1" applyAlignment="1">
      <alignment vertical="center"/>
    </xf>
    <xf numFmtId="44" fontId="0" fillId="4" borderId="4" xfId="1" applyFont="1" applyFill="1" applyBorder="1" applyAlignment="1">
      <alignment vertical="center"/>
    </xf>
    <xf numFmtId="0" fontId="0" fillId="3" borderId="1" xfId="0" applyFill="1" applyBorder="1" applyAlignment="1">
      <alignment wrapText="1"/>
    </xf>
    <xf numFmtId="0" fontId="5" fillId="0" borderId="1" xfId="0" applyFont="1" applyBorder="1" applyAlignment="1">
      <alignment horizontal="center"/>
    </xf>
    <xf numFmtId="0" fontId="2" fillId="2" borderId="9" xfId="0" applyFont="1" applyFill="1" applyBorder="1" applyAlignment="1">
      <alignment horizontal="center" vertical="center"/>
    </xf>
    <xf numFmtId="44" fontId="0" fillId="4" borderId="5" xfId="1" applyFont="1" applyFill="1" applyBorder="1" applyAlignment="1">
      <alignment vertical="center"/>
    </xf>
    <xf numFmtId="44" fontId="0" fillId="4" borderId="10" xfId="1" applyFont="1" applyFill="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top"/>
    </xf>
    <xf numFmtId="0" fontId="0" fillId="2" borderId="1" xfId="0" applyFill="1" applyBorder="1" applyAlignment="1">
      <alignment vertical="center"/>
    </xf>
    <xf numFmtId="164" fontId="0" fillId="2" borderId="1" xfId="0" applyNumberFormat="1" applyFill="1" applyBorder="1"/>
    <xf numFmtId="0" fontId="0" fillId="0" borderId="1" xfId="0"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0" fillId="3" borderId="0" xfId="0" applyFill="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left"/>
    </xf>
    <xf numFmtId="0" fontId="0" fillId="6" borderId="1" xfId="0" applyFill="1" applyBorder="1" applyAlignment="1">
      <alignment horizontal="center"/>
    </xf>
    <xf numFmtId="0" fontId="6" fillId="0" borderId="5" xfId="0" applyFont="1" applyBorder="1" applyAlignment="1">
      <alignment horizontal="center" wrapText="1"/>
    </xf>
    <xf numFmtId="0" fontId="6" fillId="0" borderId="8" xfId="0" applyFont="1" applyBorder="1" applyAlignment="1">
      <alignment horizontal="center" wrapText="1"/>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CEEE-76E3-40FA-AC83-B88F84D94850}">
  <dimension ref="A1:F10"/>
  <sheetViews>
    <sheetView workbookViewId="0">
      <selection sqref="A1:F1"/>
    </sheetView>
  </sheetViews>
  <sheetFormatPr defaultRowHeight="14.4" x14ac:dyDescent="0.3"/>
  <cols>
    <col min="1" max="1" width="32.44140625" customWidth="1"/>
    <col min="2" max="2" width="30.5546875" customWidth="1"/>
    <col min="3" max="3" width="23.6640625" customWidth="1"/>
    <col min="4" max="4" width="14.6640625" customWidth="1"/>
    <col min="5" max="5" width="17.33203125" customWidth="1"/>
    <col min="6" max="6" width="19.44140625" customWidth="1"/>
    <col min="7" max="7" width="18.109375" customWidth="1"/>
  </cols>
  <sheetData>
    <row r="1" spans="1:6" ht="144.75" customHeight="1" x14ac:dyDescent="0.3">
      <c r="A1" s="40" t="s">
        <v>51</v>
      </c>
      <c r="B1" s="40"/>
      <c r="C1" s="40"/>
      <c r="D1" s="40"/>
      <c r="E1" s="40"/>
      <c r="F1" s="40"/>
    </row>
    <row r="3" spans="1:6" x14ac:dyDescent="0.3">
      <c r="A3" s="18" t="s">
        <v>5</v>
      </c>
      <c r="B3" s="18"/>
      <c r="C3" s="18" t="s">
        <v>39</v>
      </c>
      <c r="D3" s="18" t="s">
        <v>41</v>
      </c>
      <c r="E3" s="18" t="s">
        <v>43</v>
      </c>
      <c r="F3" s="18" t="s">
        <v>45</v>
      </c>
    </row>
    <row r="4" spans="1:6" ht="48.75" customHeight="1" x14ac:dyDescent="0.3">
      <c r="A4" s="18"/>
      <c r="B4" s="18"/>
      <c r="C4" s="18" t="s">
        <v>40</v>
      </c>
      <c r="D4" s="19" t="s">
        <v>42</v>
      </c>
      <c r="E4" s="19" t="s">
        <v>44</v>
      </c>
      <c r="F4" s="19" t="s">
        <v>46</v>
      </c>
    </row>
    <row r="5" spans="1:6" x14ac:dyDescent="0.3">
      <c r="A5" s="18" t="s">
        <v>47</v>
      </c>
      <c r="B5" s="18" t="s">
        <v>29</v>
      </c>
      <c r="C5" s="18">
        <v>50</v>
      </c>
      <c r="D5" s="18">
        <v>20</v>
      </c>
      <c r="E5" s="18">
        <v>10</v>
      </c>
      <c r="F5" s="18">
        <v>80</v>
      </c>
    </row>
    <row r="6" spans="1:6" x14ac:dyDescent="0.3">
      <c r="A6" s="18"/>
      <c r="B6" s="18" t="s">
        <v>48</v>
      </c>
      <c r="C6" s="18">
        <v>25</v>
      </c>
      <c r="D6" s="18">
        <v>20</v>
      </c>
      <c r="E6" s="18">
        <v>15</v>
      </c>
      <c r="F6" s="18">
        <v>60</v>
      </c>
    </row>
    <row r="7" spans="1:6" x14ac:dyDescent="0.3">
      <c r="A7" s="18" t="s">
        <v>49</v>
      </c>
      <c r="B7" s="18" t="s">
        <v>29</v>
      </c>
      <c r="C7" s="18">
        <v>50</v>
      </c>
      <c r="D7" s="18">
        <v>10</v>
      </c>
      <c r="E7" s="18">
        <v>15</v>
      </c>
      <c r="F7" s="18">
        <v>75</v>
      </c>
    </row>
    <row r="8" spans="1:6" x14ac:dyDescent="0.3">
      <c r="A8" s="18"/>
      <c r="B8" s="18" t="s">
        <v>48</v>
      </c>
      <c r="C8" s="18">
        <v>25</v>
      </c>
      <c r="D8" s="18">
        <v>10</v>
      </c>
      <c r="E8" s="18">
        <v>15</v>
      </c>
      <c r="F8" s="18">
        <v>50</v>
      </c>
    </row>
    <row r="9" spans="1:6" x14ac:dyDescent="0.3">
      <c r="A9" s="18" t="s">
        <v>37</v>
      </c>
      <c r="B9" s="18" t="s">
        <v>29</v>
      </c>
      <c r="C9" s="18">
        <v>50</v>
      </c>
      <c r="D9" s="18"/>
      <c r="E9" s="18">
        <v>15</v>
      </c>
      <c r="F9" s="18">
        <v>65</v>
      </c>
    </row>
    <row r="10" spans="1:6" x14ac:dyDescent="0.3">
      <c r="A10" s="18"/>
      <c r="B10" s="18" t="s">
        <v>48</v>
      </c>
      <c r="C10" s="18">
        <v>25</v>
      </c>
      <c r="D10" s="18"/>
      <c r="E10" s="18">
        <v>15</v>
      </c>
      <c r="F10" s="18">
        <v>40</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9D8-E309-ED40-8522-8E06E8D02297}">
  <dimension ref="A2:I21"/>
  <sheetViews>
    <sheetView tabSelected="1" topLeftCell="A4" zoomScale="120" zoomScaleNormal="120" workbookViewId="0">
      <selection activeCell="E13" sqref="E13"/>
    </sheetView>
  </sheetViews>
  <sheetFormatPr defaultColWidth="10.44140625" defaultRowHeight="14.4" x14ac:dyDescent="0.3"/>
  <cols>
    <col min="1" max="1" width="10.88671875" customWidth="1"/>
    <col min="2" max="2" width="28.88671875" customWidth="1"/>
    <col min="3" max="3" width="20.88671875" customWidth="1"/>
    <col min="4" max="4" width="16.33203125" customWidth="1"/>
    <col min="5" max="5" width="14.44140625" customWidth="1"/>
    <col min="6" max="6" width="15.44140625" customWidth="1"/>
    <col min="7" max="7" width="32.44140625" style="11" customWidth="1"/>
    <col min="8" max="8" width="13.44140625" customWidth="1"/>
    <col min="9" max="9" width="10.88671875" style="11" customWidth="1"/>
    <col min="10" max="11" width="14.33203125" customWidth="1"/>
    <col min="12" max="12" width="100.88671875" customWidth="1"/>
  </cols>
  <sheetData>
    <row r="2" spans="1:9" x14ac:dyDescent="0.3">
      <c r="A2" s="43" t="s">
        <v>19</v>
      </c>
      <c r="B2" s="43"/>
      <c r="C2" s="43"/>
      <c r="D2" s="43"/>
      <c r="E2" s="43"/>
      <c r="F2" s="43"/>
    </row>
    <row r="4" spans="1:9" x14ac:dyDescent="0.3">
      <c r="B4" s="44" t="s">
        <v>32</v>
      </c>
      <c r="C4" s="44"/>
      <c r="D4" s="44"/>
      <c r="E4" s="44"/>
    </row>
    <row r="6" spans="1:9" x14ac:dyDescent="0.3">
      <c r="D6" s="45" t="s">
        <v>11</v>
      </c>
      <c r="E6" s="45"/>
      <c r="F6" s="45"/>
      <c r="G6" s="45"/>
      <c r="I6"/>
    </row>
    <row r="7" spans="1:9" x14ac:dyDescent="0.3">
      <c r="D7" s="14" t="s">
        <v>13</v>
      </c>
      <c r="E7" s="15" t="s">
        <v>12</v>
      </c>
      <c r="F7" s="33" t="s">
        <v>10</v>
      </c>
      <c r="G7" s="36" t="s">
        <v>38</v>
      </c>
      <c r="I7"/>
    </row>
    <row r="8" spans="1:9" s="12" customFormat="1" ht="60" customHeight="1" x14ac:dyDescent="0.3">
      <c r="B8" s="16" t="s">
        <v>1</v>
      </c>
      <c r="C8" s="17"/>
      <c r="D8" s="27">
        <f>Capofila!C10</f>
        <v>26500</v>
      </c>
      <c r="E8" s="28">
        <f>Capofila!D10</f>
        <v>17800</v>
      </c>
      <c r="F8" s="34">
        <f>D8+E8</f>
        <v>44300</v>
      </c>
      <c r="G8" s="37"/>
    </row>
    <row r="9" spans="1:9" ht="60" customHeight="1" x14ac:dyDescent="0.3">
      <c r="B9" s="16" t="s">
        <v>2</v>
      </c>
      <c r="C9" s="17"/>
      <c r="D9" s="27">
        <f>'Partner A'!C10</f>
        <v>26450</v>
      </c>
      <c r="E9" s="28">
        <f>'Partner A'!D10</f>
        <v>26450</v>
      </c>
      <c r="F9" s="34">
        <f t="shared" ref="F9:F10" si="0">D9+E9</f>
        <v>52900</v>
      </c>
      <c r="G9" s="18"/>
      <c r="I9"/>
    </row>
    <row r="10" spans="1:9" ht="60" customHeight="1" x14ac:dyDescent="0.3">
      <c r="B10" s="16" t="s">
        <v>3</v>
      </c>
      <c r="C10" s="17"/>
      <c r="D10" s="27">
        <f>'Parner B'!C10</f>
        <v>30000</v>
      </c>
      <c r="E10" s="28">
        <f>'Parner B'!D10</f>
        <v>17500</v>
      </c>
      <c r="F10" s="34">
        <f t="shared" si="0"/>
        <v>47500</v>
      </c>
      <c r="G10" s="18"/>
      <c r="I10"/>
    </row>
    <row r="11" spans="1:9" s="13" customFormat="1" ht="30" customHeight="1" thickBot="1" x14ac:dyDescent="0.35">
      <c r="B11" s="41" t="s">
        <v>10</v>
      </c>
      <c r="C11" s="42"/>
      <c r="D11" s="29">
        <f>SUM(D8:D10)</f>
        <v>82950</v>
      </c>
      <c r="E11" s="30">
        <f>SUM(E8:E10)</f>
        <v>61750</v>
      </c>
      <c r="F11" s="35">
        <f>SUM(F8:F10)</f>
        <v>144700</v>
      </c>
      <c r="G11" s="38">
        <f>G8+G9+G10</f>
        <v>0</v>
      </c>
    </row>
    <row r="12" spans="1:9" ht="28.8" x14ac:dyDescent="0.3">
      <c r="E12" s="31" t="str">
        <f>IF(E11&gt;F11*0.2,"OK","non rispettato limite")</f>
        <v>OK</v>
      </c>
      <c r="G12" s="11" t="str">
        <f>IF(G11&lt;F11*0.4,"non rispettato limite","OK")</f>
        <v>non rispettato limite</v>
      </c>
    </row>
    <row r="14" spans="1:9" x14ac:dyDescent="0.3">
      <c r="B14" s="24" t="s">
        <v>23</v>
      </c>
      <c r="C14" s="24" t="s">
        <v>10</v>
      </c>
    </row>
    <row r="15" spans="1:9" ht="28.8" x14ac:dyDescent="0.3">
      <c r="B15" s="19" t="s">
        <v>22</v>
      </c>
      <c r="C15" s="39">
        <f>Capofila!E4+'Partner A'!E4+'Parner B'!E4</f>
        <v>52000</v>
      </c>
    </row>
    <row r="16" spans="1:9" ht="25.5" customHeight="1" x14ac:dyDescent="0.3">
      <c r="B16" s="20" t="s">
        <v>24</v>
      </c>
      <c r="C16" s="39">
        <f>Capofila!E5+'Partner A'!E5+'Parner B'!E5</f>
        <v>25000</v>
      </c>
    </row>
    <row r="17" spans="2:4" ht="82.5" customHeight="1" x14ac:dyDescent="0.3">
      <c r="B17" s="19" t="s">
        <v>25</v>
      </c>
      <c r="C17" s="39">
        <f>Capofila!E6+'Partner A'!E6+'Parner B'!E6</f>
        <v>10000</v>
      </c>
      <c r="D17" s="23" t="str">
        <f>IF(C17&lt;=C21*0.35,"OK","superato limite")</f>
        <v>OK</v>
      </c>
    </row>
    <row r="18" spans="2:4" ht="28.8" x14ac:dyDescent="0.3">
      <c r="B18" s="19" t="s">
        <v>26</v>
      </c>
      <c r="C18" s="39">
        <f>Capofila!E7+'Partner A'!E7+'Parner B'!E7</f>
        <v>40000</v>
      </c>
    </row>
    <row r="19" spans="2:4" ht="28.8" x14ac:dyDescent="0.3">
      <c r="B19" s="19" t="s">
        <v>27</v>
      </c>
      <c r="C19" s="39">
        <f>Capofila!E8+'Partner A'!E8+'Parner B'!E8</f>
        <v>9900</v>
      </c>
      <c r="D19" s="23" t="str">
        <f>IF(C19&lt;=C15*0.1,"OK","superato limite")</f>
        <v>superato limite</v>
      </c>
    </row>
    <row r="20" spans="2:4" ht="43.2" x14ac:dyDescent="0.3">
      <c r="B20" s="19" t="s">
        <v>28</v>
      </c>
      <c r="C20" s="39">
        <f>Capofila!E9+'Partner A'!E9+'Parner B'!E9</f>
        <v>7800</v>
      </c>
    </row>
    <row r="21" spans="2:4" x14ac:dyDescent="0.3">
      <c r="B21" s="19" t="s">
        <v>10</v>
      </c>
      <c r="C21" s="39">
        <f>Capofila!E10+'Partner A'!E10+'Parner B'!E10</f>
        <v>144700</v>
      </c>
    </row>
  </sheetData>
  <mergeCells count="4">
    <mergeCell ref="B11:C11"/>
    <mergeCell ref="A2:F2"/>
    <mergeCell ref="B4:E4"/>
    <mergeCell ref="D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C3C0-68F9-48C3-8EC8-6697FD412FF3}">
  <dimension ref="A2:Q14"/>
  <sheetViews>
    <sheetView zoomScale="125" zoomScaleNormal="140" workbookViewId="0">
      <selection activeCell="G7" sqref="G7"/>
    </sheetView>
  </sheetViews>
  <sheetFormatPr defaultColWidth="10.44140625" defaultRowHeight="14.4" x14ac:dyDescent="0.3"/>
  <cols>
    <col min="2" max="2" width="10.109375" bestFit="1" customWidth="1"/>
    <col min="3" max="3" width="17" customWidth="1"/>
    <col min="4" max="4" width="19.33203125" customWidth="1"/>
    <col min="5" max="5" width="18.33203125" customWidth="1"/>
    <col min="6" max="6" width="17.5546875" customWidth="1"/>
    <col min="7" max="7" width="18.6640625" customWidth="1"/>
    <col min="8" max="8" width="19.6640625" customWidth="1"/>
    <col min="9" max="9" width="114.44140625" bestFit="1" customWidth="1"/>
    <col min="10" max="10" width="1.88671875" customWidth="1"/>
    <col min="11" max="11" width="51.109375" customWidth="1"/>
  </cols>
  <sheetData>
    <row r="2" spans="1:17" x14ac:dyDescent="0.3">
      <c r="I2" s="46"/>
      <c r="J2" s="46"/>
      <c r="K2" s="46"/>
      <c r="L2" s="46"/>
      <c r="M2" s="46"/>
      <c r="N2" s="46"/>
      <c r="O2" s="46"/>
      <c r="P2" s="46"/>
      <c r="Q2" s="46"/>
    </row>
    <row r="4" spans="1:17" x14ac:dyDescent="0.3">
      <c r="I4" t="s">
        <v>9</v>
      </c>
      <c r="K4" s="2"/>
    </row>
    <row r="5" spans="1:17" x14ac:dyDescent="0.3">
      <c r="I5" t="s">
        <v>20</v>
      </c>
    </row>
    <row r="6" spans="1:17" x14ac:dyDescent="0.3">
      <c r="C6" s="7" t="s">
        <v>14</v>
      </c>
      <c r="D6" s="7" t="s">
        <v>15</v>
      </c>
      <c r="E6" s="7" t="s">
        <v>16</v>
      </c>
      <c r="F6" s="7" t="s">
        <v>17</v>
      </c>
      <c r="G6" s="7" t="s">
        <v>18</v>
      </c>
      <c r="H6" s="8" t="s">
        <v>0</v>
      </c>
      <c r="I6" s="3"/>
    </row>
    <row r="7" spans="1:17" x14ac:dyDescent="0.3">
      <c r="B7" s="9" t="s">
        <v>1</v>
      </c>
      <c r="C7" s="4">
        <v>1</v>
      </c>
      <c r="D7" s="4">
        <v>1</v>
      </c>
      <c r="E7" s="4">
        <v>1</v>
      </c>
      <c r="F7" s="4">
        <v>1</v>
      </c>
      <c r="G7" s="4">
        <v>1</v>
      </c>
      <c r="H7" s="4">
        <f>SUM(C7:G7)</f>
        <v>5</v>
      </c>
      <c r="I7" s="5"/>
    </row>
    <row r="8" spans="1:17" x14ac:dyDescent="0.3">
      <c r="B8" s="9" t="s">
        <v>2</v>
      </c>
      <c r="C8" s="4">
        <v>1</v>
      </c>
      <c r="D8" s="4">
        <v>1</v>
      </c>
      <c r="E8" s="4">
        <v>1</v>
      </c>
      <c r="F8" s="4">
        <v>1</v>
      </c>
      <c r="G8" s="4">
        <v>1</v>
      </c>
      <c r="H8" s="4">
        <f t="shared" ref="H8:H9" si="0">SUM(C8:G8)</f>
        <v>5</v>
      </c>
      <c r="I8" s="5"/>
    </row>
    <row r="9" spans="1:17" x14ac:dyDescent="0.3">
      <c r="B9" s="9" t="s">
        <v>3</v>
      </c>
      <c r="C9" s="4">
        <v>1</v>
      </c>
      <c r="D9" s="4">
        <v>1</v>
      </c>
      <c r="E9" s="4">
        <v>1</v>
      </c>
      <c r="F9" s="4">
        <v>1</v>
      </c>
      <c r="G9" s="4">
        <v>1</v>
      </c>
      <c r="H9" s="4">
        <f t="shared" si="0"/>
        <v>5</v>
      </c>
      <c r="I9" s="5"/>
    </row>
    <row r="10" spans="1:17" x14ac:dyDescent="0.3">
      <c r="B10" s="10" t="s">
        <v>4</v>
      </c>
      <c r="C10" s="4">
        <f t="shared" ref="C10:H10" si="1">SUM(C7:C9)</f>
        <v>3</v>
      </c>
      <c r="D10" s="4">
        <f t="shared" si="1"/>
        <v>3</v>
      </c>
      <c r="E10" s="4">
        <f t="shared" si="1"/>
        <v>3</v>
      </c>
      <c r="F10" s="4">
        <f t="shared" si="1"/>
        <v>3</v>
      </c>
      <c r="G10" s="4">
        <f t="shared" si="1"/>
        <v>3</v>
      </c>
      <c r="H10" s="6">
        <f t="shared" si="1"/>
        <v>15</v>
      </c>
      <c r="I10" s="5"/>
    </row>
    <row r="14" spans="1:17" x14ac:dyDescent="0.3">
      <c r="A14" t="s">
        <v>21</v>
      </c>
    </row>
  </sheetData>
  <mergeCells count="1">
    <mergeCell ref="I2:Q2"/>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089C-F713-4A84-940E-3BF264E2B5F8}">
  <dimension ref="B1:F10"/>
  <sheetViews>
    <sheetView zoomScale="120" zoomScaleNormal="120" workbookViewId="0">
      <selection activeCell="B1" sqref="B1:E1"/>
    </sheetView>
  </sheetViews>
  <sheetFormatPr defaultRowHeight="14.4" x14ac:dyDescent="0.3"/>
  <cols>
    <col min="2" max="2" width="33.44140625" customWidth="1"/>
    <col min="3" max="3" width="17.5546875" customWidth="1"/>
    <col min="4" max="4" width="18.109375" customWidth="1"/>
    <col min="5" max="5" width="21.6640625" bestFit="1" customWidth="1"/>
    <col min="6" max="6" width="17.6640625" customWidth="1"/>
    <col min="7" max="7" width="26.6640625" customWidth="1"/>
    <col min="8" max="8" width="19.6640625" customWidth="1"/>
    <col min="9" max="9" width="26.44140625" customWidth="1"/>
  </cols>
  <sheetData>
    <row r="1" spans="2:6" x14ac:dyDescent="0.3">
      <c r="B1" s="47" t="s">
        <v>33</v>
      </c>
      <c r="C1" s="47"/>
      <c r="D1" s="47"/>
      <c r="E1" s="47"/>
    </row>
    <row r="2" spans="2:6" ht="34.5" customHeight="1" x14ac:dyDescent="0.3">
      <c r="B2" s="26" t="s">
        <v>5</v>
      </c>
      <c r="C2" s="32" t="s">
        <v>49</v>
      </c>
      <c r="D2" s="48" t="str">
        <f>IF(C2="Grande impresa","il costo complessivo deve essere inferiore al 70% del costo totale di progetto","")</f>
        <v/>
      </c>
      <c r="E2" s="49"/>
    </row>
    <row r="3" spans="2:6" ht="28.8" x14ac:dyDescent="0.3">
      <c r="B3" s="24" t="s">
        <v>23</v>
      </c>
      <c r="C3" s="25" t="s">
        <v>29</v>
      </c>
      <c r="D3" s="25" t="s">
        <v>30</v>
      </c>
      <c r="E3" s="25" t="s">
        <v>31</v>
      </c>
    </row>
    <row r="4" spans="2:6" x14ac:dyDescent="0.3">
      <c r="B4" s="18" t="s">
        <v>22</v>
      </c>
      <c r="C4" s="20">
        <v>10000</v>
      </c>
      <c r="D4" s="20">
        <v>2000</v>
      </c>
      <c r="E4" s="22">
        <f>C4+D4</f>
        <v>12000</v>
      </c>
    </row>
    <row r="5" spans="2:6" x14ac:dyDescent="0.3">
      <c r="B5" s="20" t="s">
        <v>50</v>
      </c>
      <c r="C5" s="20">
        <v>5000</v>
      </c>
      <c r="D5" s="20">
        <v>0</v>
      </c>
      <c r="E5" s="22">
        <f t="shared" ref="E5:E10" si="0">C5+D5</f>
        <v>5000</v>
      </c>
    </row>
    <row r="6" spans="2:6" ht="72" x14ac:dyDescent="0.3">
      <c r="B6" s="19" t="s">
        <v>25</v>
      </c>
      <c r="C6" s="20">
        <v>5000</v>
      </c>
      <c r="D6" s="20">
        <v>5000</v>
      </c>
      <c r="E6" s="22">
        <f t="shared" si="0"/>
        <v>10000</v>
      </c>
    </row>
    <row r="7" spans="2:6" ht="28.8" x14ac:dyDescent="0.3">
      <c r="B7" s="19" t="s">
        <v>26</v>
      </c>
      <c r="C7" s="20">
        <v>0</v>
      </c>
      <c r="D7" s="20">
        <v>10000</v>
      </c>
      <c r="E7" s="22">
        <f t="shared" si="0"/>
        <v>10000</v>
      </c>
    </row>
    <row r="8" spans="2:6" ht="28.8" x14ac:dyDescent="0.3">
      <c r="B8" s="19" t="s">
        <v>27</v>
      </c>
      <c r="C8" s="20">
        <v>5000</v>
      </c>
      <c r="D8" s="20">
        <v>500</v>
      </c>
      <c r="E8" s="22">
        <f t="shared" si="0"/>
        <v>5500</v>
      </c>
      <c r="F8" s="23" t="str">
        <f>IF(E8&lt;=C4*0.1, "OK","superato il limite")</f>
        <v>superato il limite</v>
      </c>
    </row>
    <row r="9" spans="2:6" ht="43.2" x14ac:dyDescent="0.3">
      <c r="B9" s="19" t="s">
        <v>28</v>
      </c>
      <c r="C9" s="22">
        <f>C4*0.15</f>
        <v>1500</v>
      </c>
      <c r="D9" s="22">
        <f>D4*0.15</f>
        <v>300</v>
      </c>
      <c r="E9" s="22">
        <f t="shared" si="0"/>
        <v>1800</v>
      </c>
    </row>
    <row r="10" spans="2:6" x14ac:dyDescent="0.3">
      <c r="B10" s="19" t="s">
        <v>10</v>
      </c>
      <c r="C10" s="21">
        <f t="shared" ref="C10:D10" si="1">SUM(C4:C9)</f>
        <v>26500</v>
      </c>
      <c r="D10" s="21">
        <f t="shared" si="1"/>
        <v>17800</v>
      </c>
      <c r="E10" s="22">
        <f t="shared" si="0"/>
        <v>44300</v>
      </c>
    </row>
  </sheetData>
  <mergeCells count="2">
    <mergeCell ref="B1:E1"/>
    <mergeCell ref="D2:E2"/>
  </mergeCells>
  <dataValidations count="1">
    <dataValidation type="list" allowBlank="1" showInputMessage="1" showErrorMessage="1" sqref="C2" xr:uid="{7E679F42-36BD-440E-8291-8C5A3189E8EC}">
      <formula1>"Micro  o Piccola impresa, Media impresa, Grande impresa"</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42E8-8B83-410B-ABCF-E80FA6301661}">
  <dimension ref="B1:F10"/>
  <sheetViews>
    <sheetView zoomScale="130" zoomScaleNormal="130" workbookViewId="0">
      <selection activeCell="B1" sqref="B1:E1"/>
    </sheetView>
  </sheetViews>
  <sheetFormatPr defaultRowHeight="14.4" x14ac:dyDescent="0.3"/>
  <cols>
    <col min="2" max="2" width="29" bestFit="1" customWidth="1"/>
    <col min="3" max="3" width="17.5546875" customWidth="1"/>
    <col min="4" max="4" width="18.109375" customWidth="1"/>
    <col min="5" max="5" width="21.6640625" bestFit="1" customWidth="1"/>
    <col min="6" max="6" width="17.6640625" customWidth="1"/>
    <col min="7" max="7" width="26.6640625" customWidth="1"/>
    <col min="8" max="8" width="19.6640625" customWidth="1"/>
    <col min="9" max="9" width="26.44140625" customWidth="1"/>
  </cols>
  <sheetData>
    <row r="1" spans="2:6" x14ac:dyDescent="0.3">
      <c r="B1" s="47" t="s">
        <v>34</v>
      </c>
      <c r="C1" s="47"/>
      <c r="D1" s="47"/>
      <c r="E1" s="47"/>
    </row>
    <row r="2" spans="2:6" ht="31.5" customHeight="1" x14ac:dyDescent="0.3">
      <c r="B2" s="26" t="s">
        <v>5</v>
      </c>
      <c r="C2" s="32" t="s">
        <v>37</v>
      </c>
      <c r="D2" s="48" t="str">
        <f>IF(C2="Grande impresa","il costo complessivo deve essere inferiore al 70% del costo totale di progetto","")</f>
        <v>il costo complessivo deve essere inferiore al 70% del costo totale di progetto</v>
      </c>
      <c r="E2" s="49"/>
    </row>
    <row r="3" spans="2:6" ht="28.8" x14ac:dyDescent="0.3">
      <c r="B3" s="24" t="s">
        <v>23</v>
      </c>
      <c r="C3" s="25" t="s">
        <v>29</v>
      </c>
      <c r="D3" s="25" t="s">
        <v>30</v>
      </c>
      <c r="E3" s="25" t="s">
        <v>31</v>
      </c>
    </row>
    <row r="4" spans="2:6" x14ac:dyDescent="0.3">
      <c r="B4" s="18" t="s">
        <v>22</v>
      </c>
      <c r="C4" s="20">
        <v>5000</v>
      </c>
      <c r="D4" s="20">
        <v>5000</v>
      </c>
      <c r="E4" s="22">
        <f>C4+D4</f>
        <v>10000</v>
      </c>
    </row>
    <row r="5" spans="2:6" x14ac:dyDescent="0.3">
      <c r="B5" s="20" t="s">
        <v>24</v>
      </c>
      <c r="C5" s="20">
        <v>10000</v>
      </c>
      <c r="D5" s="20">
        <v>10000</v>
      </c>
      <c r="E5" s="22">
        <f t="shared" ref="E5:E10" si="0">C5+D5</f>
        <v>20000</v>
      </c>
    </row>
    <row r="6" spans="2:6" ht="72" x14ac:dyDescent="0.3">
      <c r="B6" s="19" t="s">
        <v>25</v>
      </c>
      <c r="C6" s="20">
        <v>0</v>
      </c>
      <c r="D6" s="20">
        <v>0</v>
      </c>
      <c r="E6" s="22">
        <f t="shared" si="0"/>
        <v>0</v>
      </c>
    </row>
    <row r="7" spans="2:6" ht="28.8" x14ac:dyDescent="0.3">
      <c r="B7" s="19" t="s">
        <v>26</v>
      </c>
      <c r="C7" s="20">
        <v>10000</v>
      </c>
      <c r="D7" s="20">
        <v>10000</v>
      </c>
      <c r="E7" s="22">
        <f t="shared" si="0"/>
        <v>20000</v>
      </c>
    </row>
    <row r="8" spans="2:6" ht="28.8" x14ac:dyDescent="0.3">
      <c r="B8" s="19" t="s">
        <v>27</v>
      </c>
      <c r="C8" s="20">
        <v>700</v>
      </c>
      <c r="D8" s="20">
        <v>700</v>
      </c>
      <c r="E8" s="22">
        <f t="shared" si="0"/>
        <v>1400</v>
      </c>
      <c r="F8" s="23" t="str">
        <f>IF(E8&lt;=E4*0.1,"OK","superato il limite")</f>
        <v>superato il limite</v>
      </c>
    </row>
    <row r="9" spans="2:6" ht="43.2" x14ac:dyDescent="0.3">
      <c r="B9" s="19" t="s">
        <v>28</v>
      </c>
      <c r="C9" s="22">
        <f>C4*0.15</f>
        <v>750</v>
      </c>
      <c r="D9" s="22">
        <f>D4*0.15</f>
        <v>750</v>
      </c>
      <c r="E9" s="22">
        <f t="shared" si="0"/>
        <v>1500</v>
      </c>
    </row>
    <row r="10" spans="2:6" x14ac:dyDescent="0.3">
      <c r="B10" s="19" t="s">
        <v>10</v>
      </c>
      <c r="C10" s="21">
        <f t="shared" ref="C10:D10" si="1">SUM(C4:C9)</f>
        <v>26450</v>
      </c>
      <c r="D10" s="21">
        <f t="shared" si="1"/>
        <v>26450</v>
      </c>
      <c r="E10" s="22">
        <f t="shared" si="0"/>
        <v>52900</v>
      </c>
    </row>
  </sheetData>
  <mergeCells count="2">
    <mergeCell ref="B1:E1"/>
    <mergeCell ref="D2:E2"/>
  </mergeCells>
  <dataValidations count="2">
    <dataValidation type="list" allowBlank="1" showInputMessage="1" showErrorMessage="1" sqref="C2" xr:uid="{45E663CD-2828-4902-A57E-21A04E5786BD}">
      <formula1>"Micro  o Piccola impresa, Media impresa, Grande impresa"</formula1>
    </dataValidation>
    <dataValidation type="list" allowBlank="1" showInputMessage="1" showErrorMessage="1" sqref="D16" xr:uid="{D2D201A3-1EA8-4DC6-B2CA-73363A0C6A4D}">
      <formula1>"Micro o Piccola impresa, Media impresa, Grande impresa"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73DB-7F5F-4DC0-9A15-22EE38E024B0}">
  <dimension ref="B1:F10"/>
  <sheetViews>
    <sheetView zoomScale="130" zoomScaleNormal="130" workbookViewId="0">
      <selection activeCell="C2" sqref="C2"/>
    </sheetView>
  </sheetViews>
  <sheetFormatPr defaultRowHeight="14.4" x14ac:dyDescent="0.3"/>
  <cols>
    <col min="2" max="2" width="29" bestFit="1" customWidth="1"/>
    <col min="3" max="3" width="17.5546875" customWidth="1"/>
    <col min="4" max="4" width="18.109375" customWidth="1"/>
    <col min="5" max="5" width="21.6640625" bestFit="1" customWidth="1"/>
    <col min="6" max="6" width="17.6640625" customWidth="1"/>
    <col min="7" max="7" width="26.6640625" customWidth="1"/>
    <col min="8" max="8" width="19.6640625" customWidth="1"/>
    <col min="9" max="9" width="26.44140625" customWidth="1"/>
  </cols>
  <sheetData>
    <row r="1" spans="2:6" x14ac:dyDescent="0.3">
      <c r="B1" s="47" t="s">
        <v>35</v>
      </c>
      <c r="C1" s="47"/>
      <c r="D1" s="47"/>
      <c r="E1" s="47"/>
    </row>
    <row r="2" spans="2:6" ht="30.75" customHeight="1" x14ac:dyDescent="0.3">
      <c r="B2" s="26" t="s">
        <v>5</v>
      </c>
      <c r="C2" s="32" t="s">
        <v>36</v>
      </c>
      <c r="D2" s="48" t="str">
        <f>IF(C2="Grande impresa","il costo complessivo deve essere inferiore al 70% del costo totale di progetto","")</f>
        <v/>
      </c>
      <c r="E2" s="49"/>
    </row>
    <row r="3" spans="2:6" ht="28.8" x14ac:dyDescent="0.3">
      <c r="B3" s="24" t="s">
        <v>23</v>
      </c>
      <c r="C3" s="25" t="s">
        <v>29</v>
      </c>
      <c r="D3" s="25" t="s">
        <v>30</v>
      </c>
      <c r="E3" s="25" t="s">
        <v>31</v>
      </c>
    </row>
    <row r="4" spans="2:6" x14ac:dyDescent="0.3">
      <c r="B4" s="18" t="s">
        <v>22</v>
      </c>
      <c r="C4" s="20">
        <v>20000</v>
      </c>
      <c r="D4" s="20">
        <v>10000</v>
      </c>
      <c r="E4" s="22">
        <f>C4+D4</f>
        <v>30000</v>
      </c>
    </row>
    <row r="5" spans="2:6" x14ac:dyDescent="0.3">
      <c r="B5" s="20" t="s">
        <v>24</v>
      </c>
      <c r="C5" s="20">
        <v>0</v>
      </c>
      <c r="D5" s="20">
        <v>0</v>
      </c>
      <c r="E5" s="22">
        <f t="shared" ref="E5:E10" si="0">C5+D5</f>
        <v>0</v>
      </c>
    </row>
    <row r="6" spans="2:6" ht="72" x14ac:dyDescent="0.3">
      <c r="B6" s="19" t="s">
        <v>25</v>
      </c>
      <c r="C6" s="20">
        <v>0</v>
      </c>
      <c r="D6" s="20">
        <v>0</v>
      </c>
      <c r="E6" s="22">
        <f t="shared" si="0"/>
        <v>0</v>
      </c>
    </row>
    <row r="7" spans="2:6" ht="28.8" x14ac:dyDescent="0.3">
      <c r="B7" s="19" t="s">
        <v>26</v>
      </c>
      <c r="C7" s="20">
        <v>5000</v>
      </c>
      <c r="D7" s="20">
        <v>5000</v>
      </c>
      <c r="E7" s="22">
        <f t="shared" si="0"/>
        <v>10000</v>
      </c>
    </row>
    <row r="8" spans="2:6" ht="28.8" x14ac:dyDescent="0.3">
      <c r="B8" s="19" t="s">
        <v>27</v>
      </c>
      <c r="C8" s="20">
        <v>2000</v>
      </c>
      <c r="D8" s="20">
        <v>1000</v>
      </c>
      <c r="E8" s="22">
        <f t="shared" si="0"/>
        <v>3000</v>
      </c>
      <c r="F8" s="23" t="str">
        <f>IF(E8&lt;=E4*0.1,"OK","superato il limite")</f>
        <v>OK</v>
      </c>
    </row>
    <row r="9" spans="2:6" ht="43.2" x14ac:dyDescent="0.3">
      <c r="B9" s="19" t="s">
        <v>28</v>
      </c>
      <c r="C9" s="22">
        <f>C4*0.15</f>
        <v>3000</v>
      </c>
      <c r="D9" s="22">
        <f>D4*0.15</f>
        <v>1500</v>
      </c>
      <c r="E9" s="22">
        <f t="shared" si="0"/>
        <v>4500</v>
      </c>
    </row>
    <row r="10" spans="2:6" x14ac:dyDescent="0.3">
      <c r="B10" s="19" t="s">
        <v>10</v>
      </c>
      <c r="C10" s="21">
        <f t="shared" ref="C10:D10" si="1">SUM(C4:C9)</f>
        <v>30000</v>
      </c>
      <c r="D10" s="21">
        <f t="shared" si="1"/>
        <v>17500</v>
      </c>
      <c r="E10" s="22">
        <f t="shared" si="0"/>
        <v>47500</v>
      </c>
    </row>
  </sheetData>
  <mergeCells count="2">
    <mergeCell ref="B1:E1"/>
    <mergeCell ref="D2:E2"/>
  </mergeCells>
  <dataValidations count="1">
    <dataValidation type="list" allowBlank="1" showInputMessage="1" showErrorMessage="1" sqref="C2" xr:uid="{B84FC552-D34E-4FF5-B58A-A0264E6D55ED}">
      <formula1>"Micro  o Piccola impresa, Media impresa, Grande impresa"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0496-DD2F-2E44-BC22-9EFD4FE64C83}">
  <dimension ref="A1:A4"/>
  <sheetViews>
    <sheetView workbookViewId="0">
      <selection activeCell="J23" sqref="J23"/>
    </sheetView>
  </sheetViews>
  <sheetFormatPr defaultColWidth="11.5546875" defaultRowHeight="14.4" x14ac:dyDescent="0.3"/>
  <cols>
    <col min="1" max="1" width="19.44140625" bestFit="1" customWidth="1"/>
  </cols>
  <sheetData>
    <row r="1" spans="1:1" x14ac:dyDescent="0.3">
      <c r="A1" s="1" t="s">
        <v>5</v>
      </c>
    </row>
    <row r="2" spans="1:1" x14ac:dyDescent="0.3">
      <c r="A2" t="s">
        <v>6</v>
      </c>
    </row>
    <row r="3" spans="1:1" x14ac:dyDescent="0.3">
      <c r="A3" t="s">
        <v>7</v>
      </c>
    </row>
    <row r="4" spans="1:1" x14ac:dyDescent="0.3">
      <c r="A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5" ma:contentTypeDescription="Creare un nuovo documento." ma:contentTypeScope="" ma:versionID="0a61756ca1ac5b51dfa6e96152a53db4">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35d5241e5b9cabcdf0e1bde7781ef2c2"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AA5EFE-A371-4203-9039-F2F79482F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0c8e4-226c-4877-a6f1-8907d4bc3707"/>
    <ds:schemaRef ds:uri="470adb84-3f88-4a04-a0e8-46a514ba4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86FF1B-7934-4F33-BD38-252F0A6CE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tipologia </vt:lpstr>
      <vt:lpstr>PIANO ECON-FIN per L.A.</vt:lpstr>
      <vt:lpstr>Capofila</vt:lpstr>
      <vt:lpstr>Partner A</vt:lpstr>
      <vt:lpstr>Parner B</vt:lpstr>
      <vt:lpstr>campi_predef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Alfonso RUSSO</cp:lastModifiedBy>
  <cp:revision/>
  <dcterms:created xsi:type="dcterms:W3CDTF">2023-05-23T14:28:21Z</dcterms:created>
  <dcterms:modified xsi:type="dcterms:W3CDTF">2024-01-19T09:08:52Z</dcterms:modified>
  <cp:category/>
  <cp:contentStatus/>
</cp:coreProperties>
</file>